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Users\BKU\carstenhoffmann\Downloads\"/>
    </mc:Choice>
  </mc:AlternateContent>
  <xr:revisionPtr revIDLastSave="0" documentId="13_ncr:1_{5B207DBF-65E7-426F-965D-ED463900D1B5}" xr6:coauthVersionLast="45" xr6:coauthVersionMax="47" xr10:uidLastSave="{00000000-0000-0000-0000-000000000000}"/>
  <bookViews>
    <workbookView xWindow="25080" yWindow="-690" windowWidth="29040" windowHeight="15840" xr2:uid="{D3503C59-C416-4A2D-A7A9-0FD42B338E59}"/>
  </bookViews>
  <sheets>
    <sheet name="Tabelle1" sheetId="1" r:id="rId1"/>
    <sheet name="Tabelle2" sheetId="2" r:id="rId2"/>
  </sheets>
  <definedNames>
    <definedName name="_xlnm.Print_Area" localSheetId="0">Tabelle1!$A$1:$I$31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C8" i="2"/>
  <c r="C12" i="2"/>
  <c r="C4" i="2" l="1"/>
  <c r="C7" i="2"/>
  <c r="F16" i="1" s="1"/>
  <c r="C6" i="2"/>
  <c r="F15" i="1" s="1"/>
  <c r="C5" i="2"/>
  <c r="F12" i="1" l="1"/>
  <c r="F13" i="1"/>
</calcChain>
</file>

<file path=xl/sharedStrings.xml><?xml version="1.0" encoding="utf-8"?>
<sst xmlns="http://schemas.openxmlformats.org/spreadsheetml/2006/main" count="46" uniqueCount="44">
  <si>
    <t>D AT</t>
  </si>
  <si>
    <t>Dosis Anfangstherapie</t>
  </si>
  <si>
    <t>D DT</t>
  </si>
  <si>
    <t>Vit.D B</t>
  </si>
  <si>
    <t>VitD aktueller Befund</t>
  </si>
  <si>
    <t>Vit. D Zw</t>
  </si>
  <si>
    <t>VitD Zielwert</t>
  </si>
  <si>
    <t>StF</t>
  </si>
  <si>
    <t>Steigerungsfaktor</t>
  </si>
  <si>
    <t>VR</t>
  </si>
  <si>
    <t>Verlustrate</t>
  </si>
  <si>
    <t>KF KG</t>
  </si>
  <si>
    <t>Korrekturfaktor Körperfaktor</t>
  </si>
  <si>
    <t>Dosis Dauertherapie (Monat)</t>
  </si>
  <si>
    <t>Dosis Dauertherapie (Woche)</t>
  </si>
  <si>
    <t>Dosis Dauertherapie (Tag)</t>
  </si>
  <si>
    <t>Anfangswert:</t>
  </si>
  <si>
    <t>Wöchentlich:</t>
  </si>
  <si>
    <t>Täglich:</t>
  </si>
  <si>
    <t>Körpergewicht (kg)</t>
  </si>
  <si>
    <t>Vitamin D Rechner</t>
  </si>
  <si>
    <t>Anzahl Tage Auffüllphase:</t>
  </si>
  <si>
    <t>Zielwert:</t>
  </si>
  <si>
    <t>Aktueller Wert:</t>
  </si>
  <si>
    <t>Erhaltungsdosierung</t>
  </si>
  <si>
    <t>Vit D (ng/ml)</t>
  </si>
  <si>
    <t>Vit D (i.E.)</t>
  </si>
  <si>
    <t>(1)</t>
  </si>
  <si>
    <t>(2)</t>
  </si>
  <si>
    <t>(3)</t>
  </si>
  <si>
    <t>(4)</t>
  </si>
  <si>
    <t>(5)</t>
  </si>
  <si>
    <t>(6)</t>
  </si>
  <si>
    <t>(7)</t>
  </si>
  <si>
    <t>Aktueller Wert: 15ng/ml Blut</t>
  </si>
  <si>
    <t>Zielwert: 60ng/ml Blut</t>
  </si>
  <si>
    <t>Körpergewicht: 70kg</t>
  </si>
  <si>
    <t>B e i s p i e l</t>
  </si>
  <si>
    <t>A n l e i t u n g</t>
  </si>
  <si>
    <t>2. Erhaltungsdosis:</t>
  </si>
  <si>
    <r>
      <t>1. Dosierung Auffüllphase</t>
    </r>
    <r>
      <rPr>
        <i/>
        <sz val="11"/>
        <color theme="1"/>
        <rFont val="Calibri"/>
        <family val="2"/>
        <scheme val="minor"/>
      </rPr>
      <t xml:space="preserve"> (Anfangswert 450.000 i.E.)</t>
    </r>
    <r>
      <rPr>
        <b/>
        <sz val="11"/>
        <color theme="1"/>
        <rFont val="Calibri"/>
        <family val="2"/>
        <scheme val="minor"/>
      </rPr>
      <t>:</t>
    </r>
  </si>
  <si>
    <r>
      <rPr>
        <u/>
        <sz val="11"/>
        <color theme="1"/>
        <rFont val="Calibri (Textkörper)"/>
      </rPr>
      <t>Einnahme:</t>
    </r>
    <r>
      <rPr>
        <sz val="11"/>
        <color theme="1"/>
        <rFont val="Calibri"/>
        <family val="2"/>
        <scheme val="minor"/>
      </rPr>
      <t xml:space="preserve"> Tag 1-23 täglich 20.000 i.E.</t>
    </r>
  </si>
  <si>
    <r>
      <rPr>
        <u/>
        <sz val="11"/>
        <color theme="1"/>
        <rFont val="Calibri (Textkörper)"/>
      </rPr>
      <t>Einnahme:</t>
    </r>
    <r>
      <rPr>
        <sz val="11"/>
        <color theme="1"/>
        <rFont val="Calibri"/>
        <family val="2"/>
        <scheme val="minor"/>
      </rPr>
      <t xml:space="preserve"> ab Tag 24 täglich 4000 i.E. oder wöchentlich 28.000 i.E.</t>
    </r>
  </si>
  <si>
    <r>
      <t xml:space="preserve">1. Trage in die vorgegebenen Felder deinen </t>
    </r>
    <r>
      <rPr>
        <sz val="12"/>
        <color rgb="FFFF2F92"/>
        <rFont val="Calibri (Textkörper)"/>
      </rPr>
      <t>aktuellen Wert</t>
    </r>
    <r>
      <rPr>
        <sz val="12"/>
        <color theme="1"/>
        <rFont val="Calibri"/>
        <family val="2"/>
        <scheme val="minor"/>
      </rPr>
      <t xml:space="preserve"> </t>
    </r>
    <r>
      <rPr>
        <sz val="12"/>
        <color rgb="FF0070C0"/>
        <rFont val="Calibri (Textkörper)"/>
      </rPr>
      <t>(1)</t>
    </r>
    <r>
      <rPr>
        <sz val="12"/>
        <color theme="1"/>
        <rFont val="Calibri"/>
        <family val="2"/>
        <scheme val="minor"/>
      </rPr>
      <t xml:space="preserve"> sowie deinen </t>
    </r>
    <r>
      <rPr>
        <sz val="12"/>
        <color rgb="FFFF2F92"/>
        <rFont val="Calibri (Textkörper)"/>
      </rPr>
      <t>Zielwert</t>
    </r>
    <r>
      <rPr>
        <sz val="12"/>
        <color theme="1"/>
        <rFont val="Calibri"/>
        <family val="2"/>
        <scheme val="minor"/>
      </rPr>
      <t xml:space="preserve"> </t>
    </r>
    <r>
      <rPr>
        <sz val="12"/>
        <color rgb="FF0070C0"/>
        <rFont val="Calibri (Textkörper)"/>
      </rPr>
      <t>(2)</t>
    </r>
    <r>
      <rPr>
        <sz val="12"/>
        <color theme="1"/>
        <rFont val="Calibri"/>
        <family val="2"/>
        <scheme val="minor"/>
      </rPr>
      <t xml:space="preserve"> und dein </t>
    </r>
    <r>
      <rPr>
        <sz val="12"/>
        <color rgb="FFFF2F92"/>
        <rFont val="Calibri (Textkörper)"/>
      </rPr>
      <t>Körpergewicht</t>
    </r>
    <r>
      <rPr>
        <sz val="12"/>
        <color theme="1"/>
        <rFont val="Calibri"/>
        <family val="2"/>
        <scheme val="minor"/>
      </rPr>
      <t xml:space="preserve"> </t>
    </r>
    <r>
      <rPr>
        <sz val="12"/>
        <color rgb="FF0070C0"/>
        <rFont val="Calibri (Textkörper)"/>
      </rPr>
      <t>(3)</t>
    </r>
    <r>
      <rPr>
        <sz val="12"/>
        <color theme="1"/>
        <rFont val="Calibri"/>
        <family val="2"/>
        <scheme val="minor"/>
      </rPr>
      <t xml:space="preserve"> ein.
2. Der Anfangswert </t>
    </r>
    <r>
      <rPr>
        <sz val="12"/>
        <color rgb="FF0070C0"/>
        <rFont val="Calibri (Textkörper)"/>
      </rPr>
      <t>(4)</t>
    </r>
    <r>
      <rPr>
        <sz val="12"/>
        <color theme="1"/>
        <rFont val="Calibri"/>
        <family val="2"/>
        <scheme val="minor"/>
      </rPr>
      <t xml:space="preserve"> sagt aus, wieviele internationale Einheiten (i.E.) Vitamin D insgesamt benötigt werden, um den Zielwert zu erreichen.
3. In der Auffüllphase (bis zum Erreichen des Zielwertes) empfehle ich eine tägliche Einnahme von 20.000 i.E. Vit D. Deine persönliche Einnahmedauer (Anzahl Tage bis zum Erreichen des Zielwertes) kannst du in Zelle </t>
    </r>
    <r>
      <rPr>
        <sz val="12"/>
        <color rgb="FF0070C0"/>
        <rFont val="Calibri (Textkörper)"/>
      </rPr>
      <t>(5)</t>
    </r>
    <r>
      <rPr>
        <sz val="12"/>
        <color theme="1"/>
        <rFont val="Calibri"/>
        <family val="2"/>
        <scheme val="minor"/>
      </rPr>
      <t xml:space="preserve"> ablesen.
4. Deine Erhaltungsdosis (im Anschluss an die Auffüllphase) kannst du entweder wöchentlich </t>
    </r>
    <r>
      <rPr>
        <sz val="12"/>
        <color rgb="FF0070C0"/>
        <rFont val="Calibri (Textkörper)"/>
      </rPr>
      <t>(6)</t>
    </r>
    <r>
      <rPr>
        <sz val="12"/>
        <color theme="1"/>
        <rFont val="Calibri"/>
        <family val="2"/>
        <scheme val="minor"/>
      </rPr>
      <t xml:space="preserve"> oder täglich </t>
    </r>
    <r>
      <rPr>
        <sz val="12"/>
        <color rgb="FF0070C0"/>
        <rFont val="Calibri (Textkörper)"/>
      </rPr>
      <t>(7)</t>
    </r>
    <r>
      <rPr>
        <sz val="12"/>
        <color theme="1"/>
        <rFont val="Calibri"/>
        <family val="2"/>
        <scheme val="minor"/>
      </rPr>
      <t xml:space="preserve"> einnehmen.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</si>
</sst>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u/>
      <sz val="12"/>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2"/>
      <color rgb="FF0070C0"/>
      <name val="Calibri"/>
      <family val="2"/>
      <scheme val="minor"/>
    </font>
    <font>
      <sz val="11"/>
      <color rgb="FF0070C0"/>
      <name val="Calibri"/>
      <family val="2"/>
      <scheme val="minor"/>
    </font>
    <font>
      <sz val="12"/>
      <color rgb="FF0070C0"/>
      <name val="Calibri (Textkörper)"/>
    </font>
    <font>
      <i/>
      <sz val="11"/>
      <color theme="1"/>
      <name val="Calibri"/>
      <family val="2"/>
      <scheme val="minor"/>
    </font>
    <font>
      <u/>
      <sz val="11"/>
      <color theme="1"/>
      <name val="Calibri (Textkörper)"/>
    </font>
    <font>
      <sz val="12"/>
      <color rgb="FFFF2F92"/>
      <name val="Calibri (Textkörpe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FF2F92"/>
      </left>
      <right style="medium">
        <color rgb="FFFF2F92"/>
      </right>
      <top style="medium">
        <color rgb="FFFF2F92"/>
      </top>
      <bottom style="medium">
        <color rgb="FFFF2F92"/>
      </bottom>
      <diagonal/>
    </border>
    <border>
      <left style="thin">
        <color indexed="64"/>
      </left>
      <right style="thin">
        <color indexed="64"/>
      </right>
      <top style="thin">
        <color indexed="64"/>
      </top>
      <bottom/>
      <diagonal/>
    </border>
    <border>
      <left/>
      <right/>
      <top style="thin">
        <color theme="1"/>
      </top>
      <bottom/>
      <diagonal/>
    </border>
    <border>
      <left style="thin">
        <color theme="1"/>
      </left>
      <right/>
      <top/>
      <bottom/>
      <diagonal/>
    </border>
    <border>
      <left style="thin">
        <color indexed="64"/>
      </left>
      <right style="thin">
        <color indexed="64"/>
      </right>
      <top style="thin">
        <color theme="1"/>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cellStyleXfs>
  <cellXfs count="40">
    <xf numFmtId="0" fontId="0" fillId="0" borderId="0" xfId="0"/>
    <xf numFmtId="0" fontId="0" fillId="2" borderId="1" xfId="0" applyFill="1" applyBorder="1"/>
    <xf numFmtId="0" fontId="0" fillId="3" borderId="1" xfId="0" applyFill="1" applyBorder="1"/>
    <xf numFmtId="0" fontId="0" fillId="4" borderId="1" xfId="0" applyFill="1" applyBorder="1"/>
    <xf numFmtId="0" fontId="7" fillId="0" borderId="0" xfId="0" applyFont="1"/>
    <xf numFmtId="0" fontId="6" fillId="0" borderId="0" xfId="0" applyFont="1"/>
    <xf numFmtId="0" fontId="6" fillId="0" borderId="0" xfId="0" applyFont="1" applyAlignment="1">
      <alignment horizontal="center"/>
    </xf>
    <xf numFmtId="0" fontId="6" fillId="0" borderId="0" xfId="0" applyFont="1" applyBorder="1"/>
    <xf numFmtId="1" fontId="6" fillId="0" borderId="1" xfId="0" applyNumberFormat="1" applyFont="1" applyBorder="1" applyAlignment="1">
      <alignment horizontal="right"/>
    </xf>
    <xf numFmtId="0" fontId="10" fillId="0" borderId="0" xfId="0" applyFont="1"/>
    <xf numFmtId="0" fontId="4" fillId="0" borderId="0" xfId="0" applyFont="1"/>
    <xf numFmtId="0" fontId="6"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14" fontId="6" fillId="0" borderId="0" xfId="0" applyNumberFormat="1" applyFont="1" applyBorder="1"/>
    <xf numFmtId="0" fontId="7" fillId="0" borderId="0" xfId="0" applyFont="1" applyBorder="1" applyAlignment="1">
      <alignment vertical="center" wrapText="1"/>
    </xf>
    <xf numFmtId="0" fontId="4" fillId="0" borderId="0" xfId="0" applyFont="1" applyBorder="1" applyAlignment="1">
      <alignment vertical="center" wrapText="1"/>
    </xf>
    <xf numFmtId="0" fontId="0" fillId="0" borderId="0" xfId="0" applyBorder="1"/>
    <xf numFmtId="0" fontId="12" fillId="0" borderId="0" xfId="0" applyFont="1"/>
    <xf numFmtId="0" fontId="3" fillId="0" borderId="0" xfId="0" applyFont="1"/>
    <xf numFmtId="0" fontId="3" fillId="0" borderId="0" xfId="0" applyFont="1" applyBorder="1"/>
    <xf numFmtId="0" fontId="7" fillId="0" borderId="0" xfId="0" applyFont="1" applyBorder="1" applyAlignment="1">
      <alignment horizontal="center"/>
    </xf>
    <xf numFmtId="0" fontId="7" fillId="0" borderId="0" xfId="0" applyFont="1" applyAlignment="1">
      <alignment horizontal="center"/>
    </xf>
    <xf numFmtId="1" fontId="6" fillId="0" borderId="3" xfId="0" applyNumberFormat="1" applyFont="1" applyBorder="1" applyAlignment="1">
      <alignment horizontal="right"/>
    </xf>
    <xf numFmtId="1" fontId="6" fillId="0" borderId="4" xfId="0" applyNumberFormat="1" applyFont="1" applyBorder="1" applyAlignment="1">
      <alignment horizontal="right"/>
    </xf>
    <xf numFmtId="1" fontId="6" fillId="0" borderId="6" xfId="0" applyNumberFormat="1" applyFont="1" applyBorder="1" applyAlignment="1">
      <alignment horizontal="right"/>
    </xf>
    <xf numFmtId="1" fontId="6" fillId="0" borderId="7" xfId="0" applyNumberFormat="1" applyFont="1" applyBorder="1" applyAlignment="1">
      <alignment horizontal="right"/>
    </xf>
    <xf numFmtId="0" fontId="0" fillId="0" borderId="0" xfId="0"/>
    <xf numFmtId="0" fontId="11" fillId="0" borderId="0" xfId="0" applyFont="1" applyBorder="1"/>
    <xf numFmtId="0" fontId="11" fillId="0" borderId="0" xfId="0" applyFont="1" applyBorder="1" applyAlignment="1">
      <alignment vertical="center"/>
    </xf>
    <xf numFmtId="49" fontId="13" fillId="0" borderId="0" xfId="0" applyNumberFormat="1" applyFont="1" applyBorder="1"/>
    <xf numFmtId="49" fontId="14" fillId="0" borderId="0" xfId="0" applyNumberFormat="1" applyFont="1"/>
    <xf numFmtId="49" fontId="14" fillId="0" borderId="5" xfId="0" applyNumberFormat="1" applyFont="1" applyBorder="1"/>
    <xf numFmtId="0" fontId="2" fillId="0" borderId="0" xfId="0" applyFont="1" applyAlignment="1">
      <alignment wrapText="1"/>
    </xf>
    <xf numFmtId="0" fontId="2" fillId="0" borderId="2" xfId="0" applyFont="1" applyBorder="1" applyAlignment="1">
      <alignment horizontal="center"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xf numFmtId="0" fontId="2" fillId="0" borderId="0" xfId="0" applyFont="1" applyBorder="1" applyAlignment="1">
      <alignment vertical="center" wrapText="1"/>
    </xf>
  </cellXfs>
  <cellStyles count="1">
    <cellStyle name="Standard" xfId="0" builtinId="0"/>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1524000</xdr:colOff>
      <xdr:row>0</xdr:row>
      <xdr:rowOff>0</xdr:rowOff>
    </xdr:from>
    <xdr:to>
      <xdr:col>7</xdr:col>
      <xdr:colOff>778934</xdr:colOff>
      <xdr:row>7</xdr:row>
      <xdr:rowOff>931334</xdr:rowOff>
    </xdr:to>
    <xdr:pic>
      <xdr:nvPicPr>
        <xdr:cNvPr id="4" name="Grafik 3">
          <a:extLst>
            <a:ext uri="{FF2B5EF4-FFF2-40B4-BE49-F238E27FC236}">
              <a16:creationId xmlns:a16="http://schemas.microsoft.com/office/drawing/2014/main" id="{8275E771-B410-B444-9F1B-C6D8DD4D61E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703" r="3157" b="77189"/>
        <a:stretch/>
      </xdr:blipFill>
      <xdr:spPr>
        <a:xfrm>
          <a:off x="5181600" y="0"/>
          <a:ext cx="2497667" cy="229446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6C33-BBA7-48B4-BA7A-B4217759FEA1}">
  <sheetPr>
    <pageSetUpPr fitToPage="1"/>
  </sheetPr>
  <dimension ref="A6:J31"/>
  <sheetViews>
    <sheetView showGridLines="0" tabSelected="1" topLeftCell="A8" zoomScale="150" zoomScaleNormal="150" workbookViewId="0">
      <selection activeCell="F12" sqref="F12"/>
    </sheetView>
  </sheetViews>
  <sheetFormatPr baseColWidth="10" defaultRowHeight="15"/>
  <cols>
    <col min="1" max="1" width="3.7109375" customWidth="1"/>
    <col min="2" max="2" width="14.7109375" customWidth="1"/>
    <col min="3" max="3" width="17" bestFit="1" customWidth="1"/>
    <col min="4" max="4" width="12.7109375" customWidth="1"/>
    <col min="5" max="5" width="23" customWidth="1"/>
    <col min="6" max="6" width="15.7109375" customWidth="1"/>
    <col min="7" max="7" width="3.85546875" customWidth="1"/>
    <col min="9" max="9" width="5.28515625" customWidth="1"/>
    <col min="10" max="10" width="88.42578125" bestFit="1" customWidth="1"/>
  </cols>
  <sheetData>
    <row r="6" spans="1:10">
      <c r="I6" s="28"/>
      <c r="J6" s="28"/>
    </row>
    <row r="7" spans="1:10">
      <c r="I7" s="28"/>
      <c r="J7" s="28"/>
    </row>
    <row r="8" spans="1:10" ht="164.1" customHeight="1">
      <c r="A8" s="19" t="s">
        <v>20</v>
      </c>
      <c r="B8" s="5"/>
      <c r="C8" s="5"/>
      <c r="D8" s="5"/>
      <c r="E8" s="5"/>
      <c r="I8" s="28"/>
      <c r="J8" s="28"/>
    </row>
    <row r="9" spans="1:10" ht="15.75">
      <c r="A9" s="10"/>
      <c r="B9" s="5"/>
      <c r="C9" s="5"/>
      <c r="D9" s="5"/>
      <c r="E9" s="5"/>
      <c r="I9" s="28"/>
      <c r="J9" s="28"/>
    </row>
    <row r="10" spans="1:10" ht="15.75">
      <c r="A10" s="5"/>
      <c r="B10" s="5"/>
      <c r="C10" s="5"/>
      <c r="D10" s="5"/>
      <c r="E10" s="5"/>
      <c r="I10" s="28"/>
      <c r="J10" s="28"/>
    </row>
    <row r="11" spans="1:10" ht="16.5" thickBot="1">
      <c r="A11" s="5"/>
      <c r="B11" s="5"/>
      <c r="C11" s="22" t="s">
        <v>25</v>
      </c>
      <c r="D11" s="6"/>
      <c r="E11" s="5"/>
      <c r="F11" s="23" t="s">
        <v>26</v>
      </c>
      <c r="I11" s="28"/>
      <c r="J11" s="28"/>
    </row>
    <row r="12" spans="1:10" ht="16.5" thickBot="1">
      <c r="A12" s="5"/>
      <c r="B12" s="21" t="s">
        <v>23</v>
      </c>
      <c r="C12" s="35"/>
      <c r="D12" s="31" t="s">
        <v>27</v>
      </c>
      <c r="E12" s="20" t="s">
        <v>16</v>
      </c>
      <c r="F12" s="24">
        <f>Tabelle2!C4</f>
        <v>0</v>
      </c>
      <c r="G12" s="32" t="s">
        <v>30</v>
      </c>
    </row>
    <row r="13" spans="1:10" ht="16.5" thickBot="1">
      <c r="A13" s="5"/>
      <c r="B13" s="20" t="s">
        <v>22</v>
      </c>
      <c r="C13" s="35"/>
      <c r="D13" s="31" t="s">
        <v>28</v>
      </c>
      <c r="E13" s="20" t="s">
        <v>21</v>
      </c>
      <c r="F13" s="27">
        <f>Tabelle2!C4/20000</f>
        <v>0</v>
      </c>
      <c r="G13" s="33" t="s">
        <v>31</v>
      </c>
    </row>
    <row r="14" spans="1:10" ht="39.950000000000003" customHeight="1">
      <c r="A14" s="5"/>
      <c r="B14" s="5"/>
      <c r="C14" s="7"/>
      <c r="D14" s="5"/>
      <c r="E14" s="4" t="s">
        <v>24</v>
      </c>
      <c r="F14" s="25"/>
    </row>
    <row r="15" spans="1:10" ht="16.5" thickBot="1">
      <c r="A15" s="5"/>
      <c r="B15" s="5"/>
      <c r="C15" s="6" t="s">
        <v>19</v>
      </c>
      <c r="D15" s="6"/>
      <c r="E15" s="20" t="s">
        <v>17</v>
      </c>
      <c r="F15" s="26">
        <f>Tabelle2!C6</f>
        <v>0</v>
      </c>
      <c r="G15" s="32" t="s">
        <v>32</v>
      </c>
    </row>
    <row r="16" spans="1:10" ht="16.5" thickBot="1">
      <c r="A16" s="5"/>
      <c r="B16" s="5"/>
      <c r="C16" s="35"/>
      <c r="D16" s="31" t="s">
        <v>29</v>
      </c>
      <c r="E16" s="20" t="s">
        <v>18</v>
      </c>
      <c r="F16" s="8">
        <f>Tabelle2!C7</f>
        <v>0</v>
      </c>
      <c r="G16" s="32" t="s">
        <v>33</v>
      </c>
    </row>
    <row r="17" spans="1:8" ht="15.75">
      <c r="A17" s="5"/>
      <c r="B17" s="5"/>
      <c r="C17" s="7"/>
      <c r="D17" s="5"/>
      <c r="E17" s="5"/>
    </row>
    <row r="18" spans="1:8" ht="87" customHeight="1">
      <c r="A18" s="5"/>
      <c r="B18" s="5"/>
      <c r="C18" s="5"/>
      <c r="D18" s="5"/>
      <c r="E18" s="34"/>
    </row>
    <row r="19" spans="1:8" s="13" customFormat="1" ht="21" customHeight="1">
      <c r="A19" s="30" t="s">
        <v>38</v>
      </c>
      <c r="B19" s="11"/>
      <c r="C19" s="11"/>
      <c r="D19" s="12"/>
      <c r="E19" s="36"/>
      <c r="F19" s="37"/>
    </row>
    <row r="20" spans="1:8" s="13" customFormat="1" ht="107.1" customHeight="1">
      <c r="A20" s="39" t="s">
        <v>43</v>
      </c>
      <c r="B20" s="39"/>
      <c r="C20" s="39"/>
      <c r="D20" s="39"/>
      <c r="E20" s="39"/>
      <c r="F20" s="39"/>
      <c r="G20" s="39"/>
      <c r="H20" s="39"/>
    </row>
    <row r="21" spans="1:8" s="18" customFormat="1" ht="78" customHeight="1">
      <c r="A21" s="29" t="s">
        <v>37</v>
      </c>
      <c r="B21" s="15"/>
      <c r="C21" s="7"/>
      <c r="D21" s="16"/>
      <c r="E21" s="17"/>
      <c r="F21" s="14"/>
    </row>
    <row r="22" spans="1:8">
      <c r="A22" t="s">
        <v>34</v>
      </c>
    </row>
    <row r="23" spans="1:8">
      <c r="A23" t="s">
        <v>35</v>
      </c>
      <c r="D23" s="9"/>
    </row>
    <row r="24" spans="1:8">
      <c r="A24" t="s">
        <v>36</v>
      </c>
    </row>
    <row r="26" spans="1:8">
      <c r="A26" s="9" t="s">
        <v>40</v>
      </c>
    </row>
    <row r="27" spans="1:8">
      <c r="A27" s="38" t="s">
        <v>41</v>
      </c>
      <c r="B27" s="38"/>
      <c r="C27" s="38"/>
      <c r="D27" s="38"/>
    </row>
    <row r="29" spans="1:8">
      <c r="A29" s="9" t="s">
        <v>39</v>
      </c>
    </row>
    <row r="30" spans="1:8">
      <c r="A30" s="38" t="s">
        <v>42</v>
      </c>
      <c r="B30" s="38"/>
      <c r="C30" s="38"/>
      <c r="D30" s="38"/>
    </row>
    <row r="31" spans="1:8">
      <c r="A31" s="38"/>
      <c r="B31" s="38"/>
    </row>
  </sheetData>
  <sheetProtection algorithmName="SHA-512" hashValue="5yvRxpQ2h0uBLq7JxcB8pmW8ryYpPIx7vaCH44BgiUYC0q/wY1mBQrflDJU8XcFYcn2vJwNmtNHfRHGa+x/L4Q==" saltValue="wrQ7/DSb+v/Mi8P9OAqz2w==" spinCount="100000" sheet="1" objects="1" scenarios="1"/>
  <protectedRanges>
    <protectedRange sqref="C16" name="Bereich2"/>
    <protectedRange sqref="C12:C13" name="Bereich1"/>
  </protectedRanges>
  <mergeCells count="5">
    <mergeCell ref="E19:F19"/>
    <mergeCell ref="A31:B31"/>
    <mergeCell ref="A30:D30"/>
    <mergeCell ref="A27:D27"/>
    <mergeCell ref="A20:H20"/>
  </mergeCells>
  <pageMargins left="1.299212598425197" right="0.70866141732283472" top="0.78740157480314965" bottom="0.78740157480314965" header="0.31496062992125984" footer="0.31496062992125984"/>
  <pageSetup paperSize="9" scale="7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6218-117F-4F8C-807C-19FFE8893EAB}">
  <dimension ref="B4:D12"/>
  <sheetViews>
    <sheetView workbookViewId="0">
      <selection activeCell="C5" sqref="C5"/>
    </sheetView>
  </sheetViews>
  <sheetFormatPr baseColWidth="10" defaultRowHeight="15"/>
  <sheetData>
    <row r="4" spans="2:4">
      <c r="B4" t="s">
        <v>0</v>
      </c>
      <c r="C4" s="1">
        <f>(C9-C8)*C12*C10</f>
        <v>0</v>
      </c>
      <c r="D4" t="s">
        <v>1</v>
      </c>
    </row>
    <row r="5" spans="2:4">
      <c r="B5" t="s">
        <v>2</v>
      </c>
      <c r="C5" s="1">
        <f>(C9*C11*C12*C10)</f>
        <v>0</v>
      </c>
      <c r="D5" t="s">
        <v>13</v>
      </c>
    </row>
    <row r="6" spans="2:4">
      <c r="B6" t="s">
        <v>2</v>
      </c>
      <c r="C6" s="1">
        <f>(C9*C11*C12*C10)*(7/30)</f>
        <v>0</v>
      </c>
      <c r="D6" t="s">
        <v>14</v>
      </c>
    </row>
    <row r="7" spans="2:4">
      <c r="B7" t="s">
        <v>2</v>
      </c>
      <c r="C7" s="1">
        <f>(C9*C11*C12*C10)/30</f>
        <v>0</v>
      </c>
      <c r="D7" t="s">
        <v>15</v>
      </c>
    </row>
    <row r="8" spans="2:4">
      <c r="B8" t="s">
        <v>3</v>
      </c>
      <c r="C8" s="2">
        <f>Tabelle1!C12</f>
        <v>0</v>
      </c>
      <c r="D8" t="s">
        <v>4</v>
      </c>
    </row>
    <row r="9" spans="2:4">
      <c r="B9" t="s">
        <v>5</v>
      </c>
      <c r="C9" s="2">
        <f>Tabelle1!C13</f>
        <v>0</v>
      </c>
      <c r="D9" t="s">
        <v>6</v>
      </c>
    </row>
    <row r="10" spans="2:4">
      <c r="B10" t="s">
        <v>7</v>
      </c>
      <c r="C10" s="3">
        <v>10000</v>
      </c>
      <c r="D10" t="s">
        <v>8</v>
      </c>
    </row>
    <row r="11" spans="2:4">
      <c r="B11" t="s">
        <v>9</v>
      </c>
      <c r="C11" s="3">
        <v>0.2</v>
      </c>
      <c r="D11" t="s">
        <v>10</v>
      </c>
    </row>
    <row r="12" spans="2:4">
      <c r="B12" t="s">
        <v>11</v>
      </c>
      <c r="C12" s="2">
        <f>Tabelle1!C16/70</f>
        <v>0</v>
      </c>
      <c r="D12" t="s">
        <v>12</v>
      </c>
    </row>
  </sheetData>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Hoffmann</dc:creator>
  <cp:lastModifiedBy>Carsten Hoffmann</cp:lastModifiedBy>
  <cp:lastPrinted>2021-10-06T13:07:40Z</cp:lastPrinted>
  <dcterms:created xsi:type="dcterms:W3CDTF">2019-11-26T07:04:54Z</dcterms:created>
  <dcterms:modified xsi:type="dcterms:W3CDTF">2021-10-07T10:25:21Z</dcterms:modified>
</cp:coreProperties>
</file>